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10" windowWidth="17895" windowHeight="9405"/>
  </bookViews>
  <sheets>
    <sheet name="Доходы" sheetId="2" r:id="rId1"/>
  </sheets>
  <definedNames>
    <definedName name="_xlnm.Print_Titles" localSheetId="0">Доходы!$2:$3</definedName>
    <definedName name="_xlnm.Print_Area" localSheetId="0">Доходы!$A$1:$F$26</definedName>
  </definedNames>
  <calcPr calcId="125725"/>
</workbook>
</file>

<file path=xl/calcChain.xml><?xml version="1.0" encoding="utf-8"?>
<calcChain xmlns="http://schemas.openxmlformats.org/spreadsheetml/2006/main">
  <c r="E24" i="2"/>
  <c r="C24"/>
  <c r="B24"/>
  <c r="F7"/>
  <c r="E6"/>
  <c r="E19"/>
  <c r="C19"/>
  <c r="C18" s="1"/>
  <c r="B19"/>
  <c r="C6"/>
  <c r="B6"/>
  <c r="F23"/>
  <c r="F22"/>
  <c r="F21"/>
  <c r="F20"/>
  <c r="F16"/>
  <c r="F15"/>
  <c r="F14"/>
  <c r="F13"/>
  <c r="F12"/>
  <c r="F11"/>
  <c r="F9"/>
  <c r="F8"/>
  <c r="D23"/>
  <c r="D22"/>
  <c r="D21"/>
  <c r="D20"/>
  <c r="D15"/>
  <c r="D14"/>
  <c r="D13"/>
  <c r="D12"/>
  <c r="D11"/>
  <c r="D9"/>
  <c r="D8"/>
  <c r="D7"/>
  <c r="E18" l="1"/>
  <c r="E4" s="1"/>
  <c r="F6"/>
  <c r="F19"/>
  <c r="B18"/>
  <c r="D18" s="1"/>
  <c r="D19"/>
  <c r="D6"/>
  <c r="C4"/>
  <c r="F18" l="1"/>
  <c r="B4"/>
  <c r="D4" s="1"/>
  <c r="F4"/>
</calcChain>
</file>

<file path=xl/sharedStrings.xml><?xml version="1.0" encoding="utf-8"?>
<sst xmlns="http://schemas.openxmlformats.org/spreadsheetml/2006/main" count="32" uniqueCount="32">
  <si>
    <t>Наименование 
показателя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</si>
  <si>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</si>
  <si>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</si>
  <si>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</si>
  <si>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</si>
  <si>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</si>
  <si>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</si>
  <si>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</si>
  <si>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</si>
  <si>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</si>
  <si>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</si>
  <si>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</si>
  <si>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</si>
  <si>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</si>
  <si>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</si>
  <si>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</si>
  <si>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</si>
  <si>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</si>
  <si>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</si>
  <si>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</si>
  <si>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</si>
  <si>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>""</t>
  </si>
  <si>
    <t>Процент исполнения</t>
  </si>
  <si>
    <t>Бюджет Пучежского муниципального района</t>
  </si>
  <si>
    <t xml:space="preserve"> ДОХОДЫ ОТ ИСПОЛЬЗОВАНИЯ ИМУЩЕСТВА, НАХОДЯЩЕГОСЯ В ГОСУДАРСТВЕННОЙ И МУНИЦИПАЛЬНОЙ СОБСТВЕННОСТИ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</si>
  <si>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</si>
  <si>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</si>
  <si>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Сведения об исполнении бюджета Пучежского муниципального района  за 1 квартал 2021 год.</t>
  </si>
  <si>
    <t>Исполнено            за 1 квартал 2020</t>
  </si>
  <si>
    <t>Утверждено на 2021 год</t>
  </si>
  <si>
    <t>Исполнено на 01.04.2021</t>
  </si>
  <si>
    <t>Уровень изменений по сравнению  с соответстующим периодом 2020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</si>
</sst>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5" applyNumberFormat="1" applyProtection="1"/>
    <xf numFmtId="49" fontId="7" fillId="0" borderId="52" xfId="35" applyBorder="1" applyProtection="1">
      <alignment horizontal="center" vertical="center" wrapText="1"/>
    </xf>
    <xf numFmtId="49" fontId="7" fillId="0" borderId="16" xfId="35" applyBorder="1" applyProtection="1">
      <alignment horizontal="center" vertical="center" wrapText="1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7" fillId="0" borderId="1" xfId="16" applyNumberFormat="1" applyFont="1" applyBorder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6" fillId="0" borderId="48" xfId="37" applyNumberFormat="1" applyFont="1" applyBorder="1" applyAlignment="1" applyProtection="1">
      <alignment horizontal="justify" vertical="center" wrapText="1"/>
    </xf>
    <xf numFmtId="0" fontId="7" fillId="0" borderId="28" xfId="43" applyNumberFormat="1" applyBorder="1" applyAlignment="1" applyProtection="1">
      <alignment horizontal="justify" vertical="center" wrapText="1"/>
    </xf>
    <xf numFmtId="0" fontId="16" fillId="0" borderId="47" xfId="48" applyNumberFormat="1" applyFont="1" applyBorder="1" applyAlignment="1" applyProtection="1">
      <alignment horizontal="justify" vertical="center" wrapText="1"/>
    </xf>
    <xf numFmtId="0" fontId="7" fillId="0" borderId="47" xfId="48" applyNumberFormat="1" applyBorder="1" applyAlignment="1" applyProtection="1">
      <alignment horizontal="justify" vertical="center" wrapText="1"/>
    </xf>
    <xf numFmtId="0" fontId="15" fillId="0" borderId="47" xfId="48" applyNumberFormat="1" applyFont="1" applyBorder="1" applyAlignment="1" applyProtection="1">
      <alignment horizontal="justify" vertical="center" wrapText="1"/>
    </xf>
    <xf numFmtId="4" fontId="16" fillId="0" borderId="52" xfId="40" applyFont="1" applyBorder="1" applyAlignment="1" applyProtection="1">
      <alignment horizontal="center" vertical="center"/>
    </xf>
    <xf numFmtId="165" fontId="16" fillId="0" borderId="16" xfId="173" applyNumberFormat="1" applyFont="1" applyBorder="1" applyAlignment="1" applyProtection="1">
      <alignment horizontal="center" vertical="center"/>
    </xf>
    <xf numFmtId="165" fontId="16" fillId="0" borderId="53" xfId="173" applyNumberFormat="1" applyFont="1" applyBorder="1" applyAlignment="1" applyProtection="1">
      <alignment horizontal="center" vertical="center"/>
    </xf>
    <xf numFmtId="49" fontId="7" fillId="0" borderId="54" xfId="45" applyBorder="1" applyAlignment="1" applyProtection="1">
      <alignment horizontal="center" vertical="center"/>
    </xf>
    <xf numFmtId="49" fontId="7" fillId="0" borderId="24" xfId="45" applyBorder="1" applyAlignment="1" applyProtection="1">
      <alignment horizontal="center" vertical="center"/>
    </xf>
    <xf numFmtId="165" fontId="7" fillId="0" borderId="53" xfId="173" applyNumberFormat="1" applyFont="1" applyBorder="1" applyAlignment="1" applyProtection="1">
      <alignment horizontal="center" vertical="center"/>
    </xf>
    <xf numFmtId="49" fontId="7" fillId="0" borderId="55" xfId="45" applyBorder="1" applyAlignment="1" applyProtection="1">
      <alignment horizontal="center" vertical="center"/>
    </xf>
    <xf numFmtId="4" fontId="7" fillId="0" borderId="52" xfId="40" applyBorder="1" applyAlignment="1" applyProtection="1">
      <alignment horizontal="center" vertical="center"/>
    </xf>
    <xf numFmtId="4" fontId="7" fillId="0" borderId="16" xfId="40" applyBorder="1" applyAlignment="1" applyProtection="1">
      <alignment horizontal="center" vertical="center"/>
    </xf>
    <xf numFmtId="165" fontId="7" fillId="0" borderId="16" xfId="173" applyNumberFormat="1" applyFont="1" applyBorder="1" applyAlignment="1" applyProtection="1">
      <alignment horizontal="center" vertical="center"/>
    </xf>
    <xf numFmtId="49" fontId="20" fillId="0" borderId="53" xfId="35" applyFont="1" applyBorder="1" applyProtection="1">
      <alignment horizontal="center" vertical="center" wrapText="1"/>
    </xf>
    <xf numFmtId="49" fontId="7" fillId="0" borderId="16" xfId="35" applyFont="1" applyBorder="1" applyProtection="1">
      <alignment horizontal="center" vertical="center" wrapText="1"/>
    </xf>
    <xf numFmtId="0" fontId="7" fillId="0" borderId="57" xfId="48" applyNumberFormat="1" applyBorder="1" applyAlignment="1" applyProtection="1">
      <alignment horizontal="justify" vertical="center" wrapText="1"/>
    </xf>
    <xf numFmtId="4" fontId="7" fillId="0" borderId="54" xfId="40" applyBorder="1" applyAlignment="1" applyProtection="1">
      <alignment horizontal="center" vertical="center"/>
    </xf>
    <xf numFmtId="4" fontId="7" fillId="0" borderId="24" xfId="40" applyBorder="1" applyAlignment="1" applyProtection="1">
      <alignment horizontal="center" vertical="center"/>
    </xf>
    <xf numFmtId="165" fontId="7" fillId="0" borderId="24" xfId="173" applyNumberFormat="1" applyFont="1" applyBorder="1" applyAlignment="1" applyProtection="1">
      <alignment horizontal="center" vertical="center"/>
    </xf>
    <xf numFmtId="165" fontId="7" fillId="0" borderId="55" xfId="173" applyNumberFormat="1" applyFont="1" applyBorder="1" applyAlignment="1" applyProtection="1">
      <alignment horizontal="center" vertical="center"/>
    </xf>
    <xf numFmtId="0" fontId="7" fillId="0" borderId="56" xfId="19" applyNumberFormat="1" applyBorder="1" applyAlignment="1" applyProtection="1">
      <alignment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15" fillId="0" borderId="49" xfId="35" applyFont="1" applyBorder="1" applyAlignment="1" applyProtection="1">
      <alignment horizontal="center" vertical="center" wrapText="1"/>
      <protection locked="0"/>
    </xf>
    <xf numFmtId="49" fontId="7" fillId="0" borderId="50" xfId="35" applyBorder="1" applyAlignment="1" applyProtection="1">
      <alignment horizontal="center" vertical="center" wrapText="1"/>
      <protection locked="0"/>
    </xf>
    <xf numFmtId="49" fontId="7" fillId="0" borderId="51" xfId="35" applyBorder="1" applyAlignment="1" applyProtection="1">
      <alignment horizontal="center" vertical="center" wrapText="1"/>
      <protection locked="0"/>
    </xf>
  </cellXfs>
  <cellStyles count="174">
    <cellStyle name="br" xfId="167"/>
    <cellStyle name="col" xfId="166"/>
    <cellStyle name="st170" xfId="158"/>
    <cellStyle name="st171" xfId="16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  <cellStyle name="Процентный" xfId="173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A13" zoomScale="112" zoomScaleNormal="100" zoomScaleSheetLayoutView="112" workbookViewId="0">
      <selection activeCell="C4" sqref="C4"/>
    </sheetView>
  </sheetViews>
  <sheetFormatPr defaultRowHeight="15"/>
  <cols>
    <col min="1" max="1" width="47.85546875" style="1" customWidth="1"/>
    <col min="2" max="2" width="13.28515625" style="1" customWidth="1"/>
    <col min="3" max="3" width="12" style="1" customWidth="1"/>
    <col min="4" max="4" width="11.5703125" style="1" customWidth="1"/>
    <col min="5" max="5" width="12.140625" style="1" customWidth="1"/>
    <col min="6" max="6" width="10.710937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33" customHeight="1" thickBot="1">
      <c r="A1" s="38" t="s">
        <v>27</v>
      </c>
      <c r="B1" s="38"/>
      <c r="C1" s="38"/>
      <c r="D1" s="38"/>
      <c r="E1" s="38"/>
      <c r="F1" s="38"/>
    </row>
    <row r="2" spans="1:8" ht="11.45" customHeight="1">
      <c r="A2" s="36" t="s">
        <v>0</v>
      </c>
      <c r="B2" s="39" t="s">
        <v>23</v>
      </c>
      <c r="C2" s="40"/>
      <c r="D2" s="40"/>
      <c r="E2" s="40"/>
      <c r="F2" s="41"/>
      <c r="G2" s="8"/>
      <c r="H2" s="3"/>
    </row>
    <row r="3" spans="1:8" ht="72.75" customHeight="1">
      <c r="A3" s="37"/>
      <c r="B3" s="6" t="s">
        <v>29</v>
      </c>
      <c r="C3" s="7" t="s">
        <v>30</v>
      </c>
      <c r="D3" s="7" t="s">
        <v>22</v>
      </c>
      <c r="E3" s="29" t="s">
        <v>28</v>
      </c>
      <c r="F3" s="28" t="s">
        <v>31</v>
      </c>
      <c r="G3" s="8"/>
      <c r="H3" s="3"/>
    </row>
    <row r="4" spans="1:8" s="12" customFormat="1" ht="21.75" customHeight="1">
      <c r="A4" s="13" t="s">
        <v>1</v>
      </c>
      <c r="B4" s="18">
        <f>B6+B18</f>
        <v>266914.09999999998</v>
      </c>
      <c r="C4" s="18">
        <f>C6+C18</f>
        <v>56934.100000000006</v>
      </c>
      <c r="D4" s="19">
        <f>C4/B4</f>
        <v>0.21330495466519009</v>
      </c>
      <c r="E4" s="18">
        <f>E6+E18</f>
        <v>53852.9</v>
      </c>
      <c r="F4" s="20">
        <f>C4/E4</f>
        <v>1.0572151174774247</v>
      </c>
      <c r="G4" s="10"/>
      <c r="H4" s="11"/>
    </row>
    <row r="5" spans="1:8" ht="15" customHeight="1">
      <c r="A5" s="14" t="s">
        <v>2</v>
      </c>
      <c r="B5" s="21"/>
      <c r="C5" s="22"/>
      <c r="D5" s="22"/>
      <c r="E5" s="22"/>
      <c r="F5" s="24"/>
      <c r="G5" s="9"/>
      <c r="H5" s="3"/>
    </row>
    <row r="6" spans="1:8">
      <c r="A6" s="15" t="s">
        <v>3</v>
      </c>
      <c r="B6" s="18">
        <f t="shared" ref="B6:E6" si="0">B7+B8+B9+B10+B11+B12+B13+B14+B15+B16+B17</f>
        <v>57937</v>
      </c>
      <c r="C6" s="18">
        <f t="shared" si="0"/>
        <v>13346.4</v>
      </c>
      <c r="D6" s="19">
        <f>C6/B6</f>
        <v>0.23036056406096275</v>
      </c>
      <c r="E6" s="18">
        <f t="shared" si="0"/>
        <v>12502.300000000001</v>
      </c>
      <c r="F6" s="20">
        <f t="shared" ref="F6:F23" si="1">C6/E6</f>
        <v>1.0675155771338072</v>
      </c>
      <c r="G6" s="9"/>
      <c r="H6" s="3"/>
    </row>
    <row r="7" spans="1:8">
      <c r="A7" s="16" t="s">
        <v>4</v>
      </c>
      <c r="B7" s="25">
        <v>28178</v>
      </c>
      <c r="C7" s="26">
        <v>6639.3</v>
      </c>
      <c r="D7" s="27">
        <f>C7/B7</f>
        <v>0.23561998722407554</v>
      </c>
      <c r="E7" s="26">
        <v>6209.3</v>
      </c>
      <c r="F7" s="23">
        <f>C7/E7</f>
        <v>1.069250962266278</v>
      </c>
      <c r="G7" s="9"/>
      <c r="H7" s="3"/>
    </row>
    <row r="8" spans="1:8" ht="22.5">
      <c r="A8" s="16" t="s">
        <v>5</v>
      </c>
      <c r="B8" s="25">
        <v>8932.7999999999993</v>
      </c>
      <c r="C8" s="26">
        <v>2002.9</v>
      </c>
      <c r="D8" s="27">
        <f>C8/B8</f>
        <v>0.22421861006627264</v>
      </c>
      <c r="E8" s="26">
        <v>1837.9</v>
      </c>
      <c r="F8" s="23">
        <f t="shared" si="1"/>
        <v>1.0897763752108385</v>
      </c>
      <c r="G8" s="9"/>
      <c r="H8" s="3"/>
    </row>
    <row r="9" spans="1:8">
      <c r="A9" s="16" t="s">
        <v>6</v>
      </c>
      <c r="B9" s="25">
        <v>1100</v>
      </c>
      <c r="C9" s="26">
        <v>1150</v>
      </c>
      <c r="D9" s="27">
        <f>C9/B9</f>
        <v>1.0454545454545454</v>
      </c>
      <c r="E9" s="26">
        <v>663.3</v>
      </c>
      <c r="F9" s="23">
        <f t="shared" si="1"/>
        <v>1.7337554650987488</v>
      </c>
      <c r="G9" s="9"/>
      <c r="H9" s="3"/>
    </row>
    <row r="10" spans="1:8">
      <c r="A10" s="16" t="s">
        <v>7</v>
      </c>
      <c r="B10" s="25">
        <v>0</v>
      </c>
      <c r="C10" s="26">
        <v>0</v>
      </c>
      <c r="D10" s="27">
        <v>0</v>
      </c>
      <c r="E10" s="26">
        <v>0</v>
      </c>
      <c r="F10" s="23">
        <v>0</v>
      </c>
      <c r="G10" s="9"/>
      <c r="H10" s="3"/>
    </row>
    <row r="11" spans="1:8">
      <c r="A11" s="16" t="s">
        <v>8</v>
      </c>
      <c r="B11" s="25">
        <v>1200</v>
      </c>
      <c r="C11" s="26">
        <v>300.60000000000002</v>
      </c>
      <c r="D11" s="27">
        <f t="shared" ref="D11:D15" si="2">C11/B11</f>
        <v>0.2505</v>
      </c>
      <c r="E11" s="26">
        <v>454</v>
      </c>
      <c r="F11" s="23">
        <f t="shared" si="1"/>
        <v>0.66211453744493398</v>
      </c>
      <c r="G11" s="9"/>
      <c r="H11" s="3"/>
    </row>
    <row r="12" spans="1:8" ht="33.75">
      <c r="A12" s="17" t="s">
        <v>24</v>
      </c>
      <c r="B12" s="25">
        <v>1295.2</v>
      </c>
      <c r="C12" s="26">
        <v>189.2</v>
      </c>
      <c r="D12" s="27">
        <f t="shared" si="2"/>
        <v>0.14607782581840642</v>
      </c>
      <c r="E12" s="26">
        <v>171.1</v>
      </c>
      <c r="F12" s="23">
        <f t="shared" si="1"/>
        <v>1.1057860900058445</v>
      </c>
      <c r="G12" s="9"/>
      <c r="H12" s="3"/>
    </row>
    <row r="13" spans="1:8" ht="22.5">
      <c r="A13" s="16" t="s">
        <v>9</v>
      </c>
      <c r="B13" s="25">
        <v>36.9</v>
      </c>
      <c r="C13" s="26">
        <v>51.3</v>
      </c>
      <c r="D13" s="27">
        <f t="shared" si="2"/>
        <v>1.3902439024390243</v>
      </c>
      <c r="E13" s="26">
        <v>2.4</v>
      </c>
      <c r="F13" s="23">
        <f t="shared" si="1"/>
        <v>21.375</v>
      </c>
      <c r="G13" s="9"/>
      <c r="H13" s="3"/>
    </row>
    <row r="14" spans="1:8" ht="22.5">
      <c r="A14" s="16" t="s">
        <v>10</v>
      </c>
      <c r="B14" s="25">
        <v>11146.9</v>
      </c>
      <c r="C14" s="26">
        <v>2558.9</v>
      </c>
      <c r="D14" s="27">
        <f t="shared" si="2"/>
        <v>0.22956158214391448</v>
      </c>
      <c r="E14" s="26">
        <v>2854.7</v>
      </c>
      <c r="F14" s="23">
        <f t="shared" si="1"/>
        <v>0.8963814061022175</v>
      </c>
      <c r="G14" s="9"/>
      <c r="H14" s="3"/>
    </row>
    <row r="15" spans="1:8" ht="22.5">
      <c r="A15" s="16" t="s">
        <v>11</v>
      </c>
      <c r="B15" s="25">
        <v>6033.7</v>
      </c>
      <c r="C15" s="26">
        <v>281.39999999999998</v>
      </c>
      <c r="D15" s="27">
        <f t="shared" si="2"/>
        <v>4.6638049621293733E-2</v>
      </c>
      <c r="E15" s="26">
        <v>179.4</v>
      </c>
      <c r="F15" s="23">
        <f t="shared" si="1"/>
        <v>1.5685618729096988</v>
      </c>
      <c r="G15" s="9"/>
      <c r="H15" s="3"/>
    </row>
    <row r="16" spans="1:8">
      <c r="A16" s="16" t="s">
        <v>12</v>
      </c>
      <c r="B16" s="25">
        <v>13.5</v>
      </c>
      <c r="C16" s="26">
        <v>150.9</v>
      </c>
      <c r="D16" s="27">
        <v>0</v>
      </c>
      <c r="E16" s="26">
        <v>130.19999999999999</v>
      </c>
      <c r="F16" s="23">
        <f t="shared" si="1"/>
        <v>1.1589861751152075</v>
      </c>
      <c r="G16" s="9"/>
      <c r="H16" s="3"/>
    </row>
    <row r="17" spans="1:8">
      <c r="A17" s="16" t="s">
        <v>13</v>
      </c>
      <c r="B17" s="25">
        <v>0</v>
      </c>
      <c r="C17" s="26">
        <v>21.9</v>
      </c>
      <c r="D17" s="27">
        <v>0</v>
      </c>
      <c r="E17" s="26">
        <v>0</v>
      </c>
      <c r="F17" s="23">
        <v>0</v>
      </c>
      <c r="G17" s="9"/>
      <c r="H17" s="3"/>
    </row>
    <row r="18" spans="1:8" s="12" customFormat="1">
      <c r="A18" s="15" t="s">
        <v>14</v>
      </c>
      <c r="B18" s="18">
        <f>B19+B25+B24</f>
        <v>208977.1</v>
      </c>
      <c r="C18" s="18">
        <f>C19+C25+C24</f>
        <v>43587.700000000004</v>
      </c>
      <c r="D18" s="19">
        <f t="shared" ref="D18:D23" si="3">C18/B18</f>
        <v>0.20857644210777163</v>
      </c>
      <c r="E18" s="18">
        <f>E19+E25+E24</f>
        <v>41350.6</v>
      </c>
      <c r="F18" s="20">
        <f t="shared" si="1"/>
        <v>1.0541007869293313</v>
      </c>
      <c r="G18" s="10"/>
      <c r="H18" s="11"/>
    </row>
    <row r="19" spans="1:8" s="12" customFormat="1" ht="33.75">
      <c r="A19" s="15" t="s">
        <v>15</v>
      </c>
      <c r="B19" s="18">
        <f>B20+B21+B22+B23</f>
        <v>208977.1</v>
      </c>
      <c r="C19" s="18">
        <f>C20+C21+C22+C23</f>
        <v>43812.3</v>
      </c>
      <c r="D19" s="19">
        <f t="shared" si="3"/>
        <v>0.20965120101676213</v>
      </c>
      <c r="E19" s="18">
        <f>E20+E21+E22+E23</f>
        <v>41350.6</v>
      </c>
      <c r="F19" s="20">
        <f t="shared" si="1"/>
        <v>1.0595323888891577</v>
      </c>
      <c r="G19" s="10"/>
      <c r="H19" s="11"/>
    </row>
    <row r="20" spans="1:8" ht="22.5">
      <c r="A20" s="16" t="s">
        <v>16</v>
      </c>
      <c r="B20" s="25">
        <v>81299.600000000006</v>
      </c>
      <c r="C20" s="26">
        <v>20324.900000000001</v>
      </c>
      <c r="D20" s="27">
        <f t="shared" si="3"/>
        <v>0.25</v>
      </c>
      <c r="E20" s="26">
        <v>18914.8</v>
      </c>
      <c r="F20" s="23">
        <f t="shared" si="1"/>
        <v>1.0745500877619643</v>
      </c>
      <c r="G20" s="9"/>
      <c r="H20" s="3"/>
    </row>
    <row r="21" spans="1:8" ht="25.5" customHeight="1">
      <c r="A21" s="16" t="s">
        <v>17</v>
      </c>
      <c r="B21" s="25">
        <v>37904.400000000001</v>
      </c>
      <c r="C21" s="26">
        <v>2980</v>
      </c>
      <c r="D21" s="27">
        <f t="shared" si="3"/>
        <v>7.8618841084412361E-2</v>
      </c>
      <c r="E21" s="26">
        <v>2456.6999999999998</v>
      </c>
      <c r="F21" s="23">
        <f t="shared" si="1"/>
        <v>1.2130093214474702</v>
      </c>
      <c r="G21" s="9"/>
      <c r="H21" s="3"/>
    </row>
    <row r="22" spans="1:8" ht="22.5">
      <c r="A22" s="16" t="s">
        <v>18</v>
      </c>
      <c r="B22" s="25">
        <v>56477.7</v>
      </c>
      <c r="C22" s="26">
        <v>13197.5</v>
      </c>
      <c r="D22" s="27">
        <f t="shared" si="3"/>
        <v>0.23367630055756522</v>
      </c>
      <c r="E22" s="26">
        <v>13539.6</v>
      </c>
      <c r="F22" s="23">
        <f t="shared" si="1"/>
        <v>0.97473337469349164</v>
      </c>
      <c r="G22" s="9"/>
      <c r="H22" s="3"/>
    </row>
    <row r="23" spans="1:8">
      <c r="A23" s="16" t="s">
        <v>19</v>
      </c>
      <c r="B23" s="25">
        <v>33295.4</v>
      </c>
      <c r="C23" s="26">
        <v>7309.9</v>
      </c>
      <c r="D23" s="27">
        <f t="shared" si="3"/>
        <v>0.21954684430882343</v>
      </c>
      <c r="E23" s="26">
        <v>6439.5</v>
      </c>
      <c r="F23" s="23">
        <f t="shared" si="1"/>
        <v>1.1351657737401972</v>
      </c>
      <c r="G23" s="9"/>
      <c r="H23" s="3"/>
    </row>
    <row r="24" spans="1:8">
      <c r="A24" s="16" t="s">
        <v>20</v>
      </c>
      <c r="B24" s="25">
        <f>B25+B26</f>
        <v>0</v>
      </c>
      <c r="C24" s="25">
        <f>C25+C26</f>
        <v>-224.6</v>
      </c>
      <c r="D24" s="27">
        <v>0</v>
      </c>
      <c r="E24" s="25">
        <f>E25+E26</f>
        <v>0</v>
      </c>
      <c r="F24" s="23">
        <v>0</v>
      </c>
      <c r="G24" s="9"/>
      <c r="H24" s="3"/>
    </row>
    <row r="25" spans="1:8" ht="48.75" customHeight="1">
      <c r="A25" s="30" t="s">
        <v>25</v>
      </c>
      <c r="B25" s="31">
        <v>0</v>
      </c>
      <c r="C25" s="32">
        <v>0</v>
      </c>
      <c r="D25" s="33">
        <v>0</v>
      </c>
      <c r="E25" s="32">
        <v>0</v>
      </c>
      <c r="F25" s="34">
        <v>0</v>
      </c>
      <c r="G25" s="9"/>
      <c r="H25" s="3"/>
    </row>
    <row r="26" spans="1:8" ht="47.25" customHeight="1">
      <c r="A26" s="35" t="s">
        <v>26</v>
      </c>
      <c r="B26" s="31">
        <v>0</v>
      </c>
      <c r="C26" s="32">
        <v>-224.6</v>
      </c>
      <c r="D26" s="33">
        <v>0</v>
      </c>
      <c r="E26" s="32">
        <v>0</v>
      </c>
      <c r="F26" s="34">
        <v>0</v>
      </c>
      <c r="G26" s="2"/>
      <c r="H26" s="3"/>
    </row>
    <row r="27" spans="1:8" ht="11.25" customHeight="1">
      <c r="A27" s="4"/>
      <c r="B27" s="5"/>
      <c r="C27" s="5"/>
      <c r="D27" s="5"/>
      <c r="E27" s="5"/>
      <c r="F27" s="5"/>
      <c r="G27" s="2" t="s">
        <v>21</v>
      </c>
      <c r="H27" s="3"/>
    </row>
  </sheetData>
  <mergeCells count="3">
    <mergeCell ref="A2:A3"/>
    <mergeCell ref="A1:F1"/>
    <mergeCell ref="B2:F2"/>
  </mergeCells>
  <pageMargins left="0.78740157480314965" right="0.39370078740157483" top="0.59055118110236227" bottom="0.39370078740157483" header="0" footer="0"/>
  <pageSetup paperSize="9" scale="83" fitToWidth="2" fitToHeight="0" orientation="portrait" r:id="rId1"/>
  <headerFooter>
    <evenFooter>&amp;R&amp;D СТР. &amp;P</even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E38F9F-FE90-4B17-85C1-B76A9271A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2020-10-28T10:31:27Z</cp:lastPrinted>
  <dcterms:created xsi:type="dcterms:W3CDTF">2019-10-22T05:44:06Z</dcterms:created>
  <dcterms:modified xsi:type="dcterms:W3CDTF">2021-07-28T10:59:21Z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